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jedr\Desktop\Nowy Program Interreg 2021 - 2027\Wytyczne dla Wnioskodawców P2\Wytyczne od 2025\"/>
    </mc:Choice>
  </mc:AlternateContent>
  <xr:revisionPtr revIDLastSave="0" documentId="13_ncr:1_{D50A9FB0-B326-4E19-8F73-2CB6BA9A3D72}" xr6:coauthVersionLast="47" xr6:coauthVersionMax="47" xr10:uidLastSave="{00000000-0000-0000-0000-000000000000}"/>
  <bookViews>
    <workbookView xWindow="-28920" yWindow="795" windowWidth="29040" windowHeight="15720" xr2:uid="{00000000-000D-0000-FFFF-FFFF00000000}"/>
  </bookViews>
  <sheets>
    <sheet name="DRAFT BUDGET" sheetId="1" r:id="rId1"/>
  </sheets>
  <definedNames>
    <definedName name="_xlnm.Print_Area" localSheetId="0">'DRAFT BUDGET'!$E$1:$H$55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6" i="1"/>
  <c r="H39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16" i="1"/>
  <c r="H24" i="1" l="1"/>
  <c r="H52" i="1" l="1"/>
  <c r="H51" i="1"/>
  <c r="H50" i="1"/>
  <c r="H49" i="1"/>
  <c r="H28" i="1"/>
  <c r="H27" i="1"/>
  <c r="H25" i="1"/>
  <c r="H23" i="1"/>
  <c r="H22" i="1"/>
  <c r="H21" i="1"/>
  <c r="H20" i="1"/>
  <c r="H19" i="1"/>
  <c r="H18" i="1"/>
  <c r="H17" i="1"/>
  <c r="H16" i="1"/>
  <c r="H15" i="1"/>
  <c r="G53" i="1"/>
  <c r="G40" i="1"/>
  <c r="G42" i="1" s="1"/>
  <c r="H40" i="1" l="1"/>
  <c r="H53" i="1"/>
  <c r="G44" i="1" l="1"/>
  <c r="H44" i="1" s="1"/>
  <c r="G43" i="1"/>
  <c r="H42" i="1"/>
  <c r="H43" i="1" l="1"/>
  <c r="H45" i="1" s="1"/>
  <c r="H55" i="1" s="1"/>
  <c r="G45" i="1"/>
  <c r="G55" i="1" s="1"/>
</calcChain>
</file>

<file path=xl/sharedStrings.xml><?xml version="1.0" encoding="utf-8"?>
<sst xmlns="http://schemas.openxmlformats.org/spreadsheetml/2006/main" count="66" uniqueCount="51">
  <si>
    <t>https://ec.europa.eu/info/funding-tenders/procedures-guidelines-tenders/information-contractors-and-beneficiaries/exchange-rate-inforeuro</t>
  </si>
  <si>
    <t>Název projektu / Tytuł projektu</t>
  </si>
  <si>
    <t>Celkový rozpočet projektu / Całkowity budżet projektu</t>
  </si>
  <si>
    <t>Cena CZK lub PLN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</si>
  <si>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</si>
  <si>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</si>
  <si>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</si>
  <si>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</si>
  <si>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Kurz CZK/EUR
nebo / lub 
Kurs PLN/EUR</t>
  </si>
  <si>
    <t>Přímé výdaje / Wydatki bezpośrednie</t>
  </si>
  <si>
    <t>Celkové přímé výdaje / Całkowite wydatki bezpośrednie</t>
  </si>
  <si>
    <t>Celkové způsobilé výdaje / Całkowite wydatki kwalifikowalne</t>
  </si>
  <si>
    <t>Celkový výdaje projektu / Całkowite wydatki projektu</t>
  </si>
  <si>
    <t>Celkové nezpůsobilé výdaje / Całkowite wydatki niekwalifikowalne</t>
  </si>
  <si>
    <t>Kurz CZK/EUR nebo PLN/EUR bude vyplněn podle  měsíčního kurzu na níže uvedeném webu, který je platný ke dni předložení žádosti o dotaci / Kurs CZK/EUR lub PLN/EUR zostanie wypełniony zgodnie z miesięcznym kursem wymiany walut  zamieszczonym na poniższej stronie internetowej, obowiązującym w dniu złożenia wniosku o dofinansowanie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</si>
  <si>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</si>
  <si>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</si>
  <si>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</si>
  <si>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</si>
  <si>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</si>
  <si>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</si>
  <si>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</si>
  <si>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</si>
  <si>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</si>
  <si>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Personální náklady - Paušální sazba (20 % z Přímých výdajů)
Koszty personelu - Stawka ryczałtowa (20 % z Wydatków bezpośrednich)</t>
  </si>
  <si>
    <t>4. Externí služby / Usług zewnętrznych</t>
  </si>
  <si>
    <t>5. Vybavení / Wyposażenia</t>
  </si>
  <si>
    <t>Cestovné - Paušální sazba (15 % z Personálních nákladů)
Koszty podróży - Stawka ryczałtowa (15 % z Kosztów personelu)</t>
  </si>
  <si>
    <t xml:space="preserve">typ nákladu / typ wydatku </t>
  </si>
  <si>
    <t>6. Pořízení nemovitostí a stavební práce / Wydatki na zakup nieruchomości i prace budowlane</t>
  </si>
  <si>
    <t>číslo / numer</t>
  </si>
  <si>
    <t>FOND MALÝCH PROJEKTŮ Euroregion Nisa / FUNDUSZ MAⱢYCH PROJEKTÓW Euroregion Nisa</t>
  </si>
  <si>
    <t xml:space="preserve">Chci uplatnit personální náklady ( vyberte: ano, ne ) / Chcę ubiegać się o zwrot kosztów personelu wybierz: tak, nie </t>
  </si>
  <si>
    <t>ANO / TAK</t>
  </si>
  <si>
    <t>NE / NIE</t>
  </si>
  <si>
    <t>Administrativní náklady - Paušální sazba (15 % z Personálních nákladů)                                                                                                                                                                                                                      Koszty administracyjne - Stawka ryczałtowa (15% Kosztów personelu)</t>
  </si>
  <si>
    <t>Příklad: Pronájem stánků / Przykład: Wynajem stoisk</t>
  </si>
  <si>
    <t>Příklad: Propagace historický jarmark, dvojjazyčné materiály: bannery, letáky, plakáty / Przykład: Promocja jarmarku historycznego, materiały dwujęzyczne: banery, ulotki, plakaty</t>
  </si>
  <si>
    <t>Příklad: Zdravotní služba - dozor při akci / Przykład: Opieka medyczna -nadzór podczas imprezy</t>
  </si>
  <si>
    <t>Příklad: Výstavní stánek vnitřní, panel, stropní rastr, včetně montáže a demontáže, 2x2m, pult 1m x 0,5m - 1 den, cena 2400Kč, 20ks, Celkem 48000Kč, doloženy 3 cenové nabídky. /Przykład: Stoisko wystawowe wewnętrzne, panel, konstrukcja sufitowa, w tym montaż i demontaż, 2x2 m, lada 1 m x 0,5 m - 1 dzień, cena 2400 CZK, 20 sztuk, Razem 48000 CZK, udokumentowane 3 oferty cenowe.</t>
  </si>
  <si>
    <t>Příklad: Zdravotnický záchranář (2 osoby) a potřebné vybavení, celodenní, sazba za den 10000Kč, nabídka z webových stránek. / Przykład: Ratownik medyczny (2 osoby) i niezbędny sprzęt, cały dzień, stawka za dzień 10.000 CZK, oferta ze stron internetowych.</t>
  </si>
  <si>
    <t>Příklad: A1) Historický jarmark / Przykład: A1) Jarmark historyczny</t>
  </si>
  <si>
    <t>Příklad: A2) workshopy pro širokou veřejnost / Przykład: A2) warsztaty dla szerokiej publiczności</t>
  </si>
  <si>
    <t>Příklad: Materiál na workshopy / Przykład: Materiał na warsztaty</t>
  </si>
  <si>
    <t>Příklad: Materiál na workshopy - podrobnosti v cenové nabídce, cena 27000Kč, doloženy 3 cenové nabídky. /Przykład: Materiał do warsztatów - szczegóły w ofercie cenowej, cena 27000 CZK, udokumentowane 3 oferty cenowe.</t>
  </si>
  <si>
    <t>Příklad: Lektoři na workshopy / Przykład: Wykładowcy na warsztatach</t>
  </si>
  <si>
    <t>Příklad: Lektoři na workshopy, 10 osob, 6 hodin, 400Kč/hod, 2400Kč, celkem 24000, nabídky lektorů doloženy v přílohách. / Przykład: Wykładowcy na warsztaty, 10 osób, 6 godzin, 400CZK/godz., 2400CZK, łącznie 24000, oferty wykładowców udokumentowane są w załącznikach.</t>
  </si>
  <si>
    <t xml:space="preserve">aktivita / działanie </t>
  </si>
  <si>
    <t>Příklad: Kyvadlová doprava Frýdlant - Świeradów-Zdrój / Przykład: Transport
Frydlant - Świeradów-Zdrój</t>
  </si>
  <si>
    <t>Příklad: Kyvadlová doprava autobusem na akci partnera, 10x tam a zpět, jedna zpáteční cesta 40km,  x 45 Kč=18000Kč,doba čekání 5hod x300Kč=1500Kč. Celkem 19500Kč. Nabídka z webových stránek / Przykład: Transport autobusem kursowym na imprezę partnera, 10 razy tam i z powrotem, jedna podróż w obie strony 40 km, x 45 CZK = 18000 CZK, czas oczekiwania 5 godzin x 300 CZK = 1500 CZK. Łącznie 19.500 CZK. Oferta ze stron internetowych.</t>
  </si>
  <si>
    <t>Příklad: Plakáty (grafika + tisk) -formát A3 (plakát), 120g, , 20ks x 20Kč=400Kč. Letáky (grafika + tisk) -formát A5, 120g, náklad 1000 ks x 2Kč=2000Kč. Banner 3 x1m cena do 500Kč za 1m2, 2 kusy x 1500Kč=3000Kč. Celkem 5400Kč. Nabídka z webových stránek. / Przykład: Plakaty (grafika + druk) - format A3 (plakat), 120g, 20 szt. x 20 CZK = 400 CZK. Ulotki (grafika + druk) - format A5, 120g, ilość 1000 szt. x 2CZK=2000CZK. Baner 3x1m cena do 500 CZK za 1m2, 2 sztuki x 1500 CZK=3000 CZK. Razem 5400 CZK. Oferta ze stron internetowych.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</si>
</sst>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rgb="FFFF0000"/>
        <bgColor indexed="64"/>
      </patternFill>
    </fill>
    <fill>
      <patternFill patternType="mediumGray">
        <bgColor theme="0" tint="-4.9989318521683403E-2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4" fontId="3" fillId="0" borderId="18" xfId="0" applyNumberFormat="1" applyFont="1" applyBorder="1" applyAlignment="1" applyProtection="1">
      <alignment horizontal="right" vertical="center" indent="2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4" fontId="3" fillId="0" borderId="7" xfId="0" applyNumberFormat="1" applyFont="1" applyBorder="1" applyAlignment="1" applyProtection="1">
      <alignment horizontal="right" vertical="center" indent="2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4" fontId="3" fillId="0" borderId="24" xfId="0" applyNumberFormat="1" applyFont="1" applyBorder="1" applyAlignment="1" applyProtection="1">
      <alignment horizontal="right" vertical="center" indent="2"/>
      <protection locked="0"/>
    </xf>
    <xf numFmtId="0" fontId="3" fillId="0" borderId="0" xfId="0" applyFont="1" applyAlignment="1">
      <alignment vertical="center"/>
    </xf>
    <xf numFmtId="0" fontId="6" fillId="0" borderId="0" xfId="1" applyFont="1" applyAlignment="1" applyProtection="1">
      <alignment vertical="center"/>
    </xf>
    <xf numFmtId="0" fontId="3" fillId="0" borderId="0" xfId="0" applyFont="1" applyAlignment="1">
      <alignment horizontal="left" vertical="center" indent="1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" fontId="2" fillId="3" borderId="18" xfId="0" applyNumberFormat="1" applyFont="1" applyFill="1" applyBorder="1" applyAlignment="1">
      <alignment horizontal="right" vertical="center" indent="2"/>
    </xf>
    <xf numFmtId="0" fontId="2" fillId="4" borderId="11" xfId="0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horizontal="right" vertical="center" indent="2"/>
    </xf>
    <xf numFmtId="0" fontId="7" fillId="3" borderId="5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9" fillId="3" borderId="3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/>
    </xf>
    <xf numFmtId="4" fontId="2" fillId="3" borderId="17" xfId="0" applyNumberFormat="1" applyFont="1" applyFill="1" applyBorder="1" applyAlignment="1">
      <alignment horizontal="right" vertical="center" indent="2"/>
    </xf>
    <xf numFmtId="4" fontId="3" fillId="0" borderId="0" xfId="0" applyNumberFormat="1" applyFont="1" applyAlignment="1">
      <alignment horizontal="right" vertical="center" indent="2"/>
    </xf>
    <xf numFmtId="0" fontId="7" fillId="3" borderId="20" xfId="0" applyFont="1" applyFill="1" applyBorder="1" applyAlignment="1">
      <alignment vertical="center"/>
    </xf>
    <xf numFmtId="4" fontId="7" fillId="3" borderId="27" xfId="0" applyNumberFormat="1" applyFont="1" applyFill="1" applyBorder="1" applyAlignment="1">
      <alignment horizontal="right" vertical="center" indent="2"/>
    </xf>
    <xf numFmtId="4" fontId="7" fillId="3" borderId="21" xfId="0" applyNumberFormat="1" applyFont="1" applyFill="1" applyBorder="1" applyAlignment="1">
      <alignment horizontal="right" vertical="center" indent="2"/>
    </xf>
    <xf numFmtId="0" fontId="2" fillId="3" borderId="3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3" fillId="2" borderId="18" xfId="0" applyNumberFormat="1" applyFont="1" applyFill="1" applyBorder="1" applyAlignment="1">
      <alignment horizontal="right" vertical="center" indent="2"/>
    </xf>
    <xf numFmtId="4" fontId="3" fillId="2" borderId="7" xfId="0" applyNumberFormat="1" applyFont="1" applyFill="1" applyBorder="1" applyAlignment="1">
      <alignment horizontal="right" vertical="center" indent="2"/>
    </xf>
    <xf numFmtId="4" fontId="3" fillId="2" borderId="24" xfId="0" applyNumberFormat="1" applyFont="1" applyFill="1" applyBorder="1" applyAlignment="1">
      <alignment horizontal="right" vertical="center" indent="2"/>
    </xf>
    <xf numFmtId="0" fontId="7" fillId="3" borderId="19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4" fontId="2" fillId="5" borderId="17" xfId="0" applyNumberFormat="1" applyFont="1" applyFill="1" applyBorder="1" applyAlignment="1" applyProtection="1">
      <alignment horizontal="right" vertical="center" indent="2"/>
      <protection locked="0"/>
    </xf>
    <xf numFmtId="4" fontId="2" fillId="6" borderId="17" xfId="0" applyNumberFormat="1" applyFont="1" applyFill="1" applyBorder="1" applyAlignment="1">
      <alignment horizontal="right" vertical="center" indent="2"/>
    </xf>
    <xf numFmtId="0" fontId="2" fillId="4" borderId="9" xfId="0" applyFont="1" applyFill="1" applyBorder="1" applyAlignment="1">
      <alignment vertical="center"/>
    </xf>
    <xf numFmtId="4" fontId="2" fillId="3" borderId="24" xfId="0" applyNumberFormat="1" applyFont="1" applyFill="1" applyBorder="1" applyAlignment="1">
      <alignment horizontal="right" vertical="center" indent="2"/>
    </xf>
    <xf numFmtId="4" fontId="2" fillId="3" borderId="36" xfId="0" applyNumberFormat="1" applyFont="1" applyFill="1" applyBorder="1" applyAlignment="1">
      <alignment horizontal="right" vertical="center" indent="2"/>
    </xf>
    <xf numFmtId="0" fontId="2" fillId="3" borderId="2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164" fontId="11" fillId="0" borderId="12" xfId="0" applyNumberFormat="1" applyFont="1" applyBorder="1" applyAlignment="1" applyProtection="1">
      <alignment horizontal="left" vertical="center" wrapText="1" indent="1"/>
      <protection locked="0"/>
    </xf>
    <xf numFmtId="164" fontId="11" fillId="0" borderId="4" xfId="0" applyNumberFormat="1" applyFont="1" applyBorder="1" applyAlignment="1" applyProtection="1">
      <alignment horizontal="left" vertical="center" wrapText="1" indent="1"/>
      <protection locked="0"/>
    </xf>
    <xf numFmtId="0" fontId="11" fillId="0" borderId="23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 wrapText="1" indent="1"/>
      <protection locked="0"/>
    </xf>
    <xf numFmtId="0" fontId="12" fillId="0" borderId="38" xfId="0" applyFont="1" applyBorder="1" applyAlignment="1" applyProtection="1">
      <alignment horizontal="left" vertical="center" wrapText="1" indent="1"/>
      <protection locked="0"/>
    </xf>
    <xf numFmtId="0" fontId="12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5" xfId="0" applyFont="1" applyBorder="1" applyAlignment="1" applyProtection="1">
      <alignment horizontal="left" vertical="center" wrapText="1" indent="1"/>
      <protection locked="0"/>
    </xf>
    <xf numFmtId="0" fontId="12" fillId="0" borderId="25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8" fillId="0" borderId="18" xfId="0" applyNumberFormat="1" applyFont="1" applyBorder="1" applyAlignment="1" applyProtection="1">
      <alignment horizontal="right" vertical="center" indent="2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 indent="2"/>
      <protection locked="0"/>
    </xf>
    <xf numFmtId="4" fontId="8" fillId="0" borderId="24" xfId="0" applyNumberFormat="1" applyFont="1" applyBorder="1" applyAlignment="1" applyProtection="1">
      <alignment horizontal="right" vertical="center" indent="2"/>
      <protection locked="0"/>
    </xf>
    <xf numFmtId="0" fontId="12" fillId="0" borderId="41" xfId="0" applyFont="1" applyBorder="1" applyAlignment="1" applyProtection="1">
      <alignment horizontal="left" vertical="center" wrapText="1" indent="1"/>
      <protection locked="0"/>
    </xf>
    <xf numFmtId="0" fontId="8" fillId="0" borderId="40" xfId="0" applyFont="1" applyBorder="1" applyAlignment="1" applyProtection="1">
      <alignment horizontal="left" vertical="center" wrapText="1" indent="1"/>
      <protection locked="0"/>
    </xf>
    <xf numFmtId="0" fontId="12" fillId="0" borderId="40" xfId="0" applyFont="1" applyBorder="1" applyAlignment="1" applyProtection="1">
      <alignment horizontal="left" vertical="center" wrapText="1" indent="1"/>
      <protection locked="0"/>
    </xf>
    <xf numFmtId="4" fontId="8" fillId="0" borderId="13" xfId="0" applyNumberFormat="1" applyFont="1" applyBorder="1" applyAlignment="1" applyProtection="1">
      <alignment horizontal="right" vertical="center" indent="2"/>
      <protection locked="0"/>
    </xf>
    <xf numFmtId="4" fontId="8" fillId="3" borderId="18" xfId="0" applyNumberFormat="1" applyFont="1" applyFill="1" applyBorder="1" applyAlignment="1" applyProtection="1">
      <alignment horizontal="right" vertical="center" indent="2"/>
    </xf>
    <xf numFmtId="4" fontId="8" fillId="3" borderId="7" xfId="0" applyNumberFormat="1" applyFont="1" applyFill="1" applyBorder="1" applyAlignment="1" applyProtection="1">
      <alignment horizontal="right" vertical="center" indent="2"/>
    </xf>
    <xf numFmtId="4" fontId="8" fillId="3" borderId="13" xfId="0" applyNumberFormat="1" applyFont="1" applyFill="1" applyBorder="1" applyAlignment="1" applyProtection="1">
      <alignment horizontal="right" vertical="center" indent="2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0</xdr:row>
      <xdr:rowOff>32173</xdr:rowOff>
    </xdr:from>
    <xdr:to>
      <xdr:col>4</xdr:col>
      <xdr:colOff>2186940</xdr:colOff>
      <xdr:row>0</xdr:row>
      <xdr:rowOff>1279313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868680" y="3217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5</xdr:col>
      <xdr:colOff>6807200</xdr:colOff>
      <xdr:row>0</xdr:row>
      <xdr:rowOff>0</xdr:rowOff>
    </xdr:from>
    <xdr:to>
      <xdr:col>6</xdr:col>
      <xdr:colOff>1055794</xdr:colOff>
      <xdr:row>0</xdr:row>
      <xdr:rowOff>780204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4190133" y="0"/>
          <a:ext cx="2280709" cy="776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7"/>
  <sheetViews>
    <sheetView tabSelected="1" view="pageLayout" zoomScale="60" zoomScaleNormal="80" zoomScalePageLayoutView="60" workbookViewId="0">
      <selection activeCell="F13" sqref="F13"/>
    </sheetView>
  </sheetViews>
  <sheetFormatPr defaultColWidth="9.109375" defaultRowHeight="50.1" customHeight="1" outlineLevelRow="3" x14ac:dyDescent="0.3"/>
  <cols>
    <col min="1" max="1" width="3" style="1" customWidth="1"/>
    <col min="2" max="2" width="7.88671875" style="1" customWidth="1"/>
    <col min="3" max="4" width="20.33203125" style="1" customWidth="1"/>
    <col min="5" max="5" width="66.21875" style="1" customWidth="1"/>
    <col min="6" max="6" width="112" style="1" customWidth="1"/>
    <col min="7" max="8" width="22.44140625" style="1" customWidth="1"/>
    <col min="9" max="9" width="13.5546875" style="1" customWidth="1"/>
    <col min="10" max="10" width="11.33203125" style="1" hidden="1" customWidth="1"/>
    <col min="11" max="11" width="24.6640625" style="1" customWidth="1"/>
    <col min="12" max="16384" width="9.109375" style="1"/>
  </cols>
  <sheetData>
    <row r="1" spans="2:10" ht="113.25" customHeight="1" thickBot="1" x14ac:dyDescent="0.35">
      <c r="B1" s="8"/>
      <c r="C1" s="8"/>
      <c r="D1" s="8"/>
      <c r="E1" s="52"/>
      <c r="F1" s="53"/>
      <c r="G1" s="53"/>
      <c r="H1" s="53"/>
    </row>
    <row r="2" spans="2:10" ht="26.4" customHeight="1" thickBot="1" x14ac:dyDescent="0.35">
      <c r="B2" s="60" t="s">
        <v>17</v>
      </c>
      <c r="C2" s="61"/>
      <c r="D2" s="61"/>
      <c r="E2" s="61"/>
      <c r="F2" s="61"/>
      <c r="G2" s="61"/>
      <c r="H2" s="62"/>
    </row>
    <row r="3" spans="2:10" ht="26.4" customHeight="1" thickBot="1" x14ac:dyDescent="0.35">
      <c r="B3" s="60" t="s">
        <v>31</v>
      </c>
      <c r="C3" s="61"/>
      <c r="D3" s="61"/>
      <c r="E3" s="61"/>
      <c r="F3" s="61"/>
      <c r="G3" s="61"/>
      <c r="H3" s="62"/>
    </row>
    <row r="4" spans="2:10" ht="50.1" customHeight="1" thickBot="1" x14ac:dyDescent="0.35">
      <c r="B4" s="63" t="s">
        <v>2</v>
      </c>
      <c r="C4" s="64"/>
      <c r="D4" s="64"/>
      <c r="E4" s="64"/>
      <c r="F4" s="64"/>
      <c r="G4" s="64"/>
      <c r="H4" s="65"/>
    </row>
    <row r="5" spans="2:10" ht="50.1" customHeight="1" x14ac:dyDescent="0.3">
      <c r="B5" s="66" t="s">
        <v>23</v>
      </c>
      <c r="C5" s="67"/>
      <c r="D5" s="67"/>
      <c r="E5" s="68"/>
      <c r="F5" s="58" t="s">
        <v>19</v>
      </c>
      <c r="G5" s="58"/>
      <c r="H5" s="59"/>
      <c r="J5" s="34" t="s">
        <v>19</v>
      </c>
    </row>
    <row r="6" spans="2:10" ht="50.1" customHeight="1" x14ac:dyDescent="0.3">
      <c r="B6" s="69" t="s">
        <v>18</v>
      </c>
      <c r="C6" s="70"/>
      <c r="D6" s="70"/>
      <c r="E6" s="71"/>
      <c r="F6" s="54"/>
      <c r="G6" s="54"/>
      <c r="H6" s="55"/>
      <c r="J6" s="34" t="s">
        <v>22</v>
      </c>
    </row>
    <row r="7" spans="2:10" ht="39.9" customHeight="1" x14ac:dyDescent="0.3">
      <c r="B7" s="69" t="s">
        <v>1</v>
      </c>
      <c r="C7" s="70"/>
      <c r="D7" s="70"/>
      <c r="E7" s="71"/>
      <c r="F7" s="54"/>
      <c r="G7" s="54"/>
      <c r="H7" s="55"/>
      <c r="J7" s="34" t="s">
        <v>20</v>
      </c>
    </row>
    <row r="8" spans="2:10" ht="57" customHeight="1" thickBot="1" x14ac:dyDescent="0.35">
      <c r="B8" s="81" t="s">
        <v>8</v>
      </c>
      <c r="C8" s="82"/>
      <c r="D8" s="82"/>
      <c r="E8" s="83"/>
      <c r="F8" s="56">
        <v>25.052499999999998</v>
      </c>
      <c r="G8" s="56"/>
      <c r="H8" s="57"/>
      <c r="J8" s="34" t="s">
        <v>21</v>
      </c>
    </row>
    <row r="9" spans="2:10" ht="29.25" customHeight="1" x14ac:dyDescent="0.3">
      <c r="B9" s="84" t="s">
        <v>14</v>
      </c>
      <c r="C9" s="85"/>
      <c r="D9" s="85"/>
      <c r="E9" s="85"/>
      <c r="F9" s="85"/>
      <c r="G9" s="85"/>
      <c r="H9" s="85"/>
    </row>
    <row r="10" spans="2:10" ht="21" customHeight="1" x14ac:dyDescent="0.3">
      <c r="B10" s="86" t="s">
        <v>0</v>
      </c>
      <c r="C10" s="86"/>
      <c r="D10" s="86"/>
      <c r="E10" s="86"/>
      <c r="F10" s="9"/>
      <c r="G10" s="9"/>
      <c r="H10" s="9"/>
    </row>
    <row r="11" spans="2:10" ht="18" customHeight="1" thickBot="1" x14ac:dyDescent="0.35">
      <c r="B11" s="8"/>
      <c r="C11" s="8"/>
      <c r="D11" s="8"/>
      <c r="E11" s="10"/>
      <c r="F11" s="10"/>
      <c r="G11" s="10"/>
      <c r="H11" s="10"/>
    </row>
    <row r="12" spans="2:10" ht="39.9" customHeight="1" thickBot="1" x14ac:dyDescent="0.35">
      <c r="B12" s="11" t="s">
        <v>6</v>
      </c>
      <c r="C12" s="12"/>
      <c r="D12" s="12"/>
      <c r="E12" s="12"/>
      <c r="F12" s="12"/>
      <c r="G12" s="12"/>
      <c r="H12" s="13"/>
    </row>
    <row r="13" spans="2:10" ht="39.9" customHeight="1" thickBot="1" x14ac:dyDescent="0.35">
      <c r="B13" s="14" t="s">
        <v>9</v>
      </c>
      <c r="C13" s="15"/>
      <c r="D13" s="15"/>
      <c r="E13" s="15"/>
      <c r="F13" s="15"/>
      <c r="G13" s="15"/>
      <c r="H13" s="16"/>
      <c r="J13" s="1" t="s">
        <v>25</v>
      </c>
    </row>
    <row r="14" spans="2:10" ht="39.9" customHeight="1" thickBot="1" x14ac:dyDescent="0.35">
      <c r="B14" s="32" t="s">
        <v>30</v>
      </c>
      <c r="C14" s="17" t="s">
        <v>28</v>
      </c>
      <c r="D14" s="17" t="s">
        <v>47</v>
      </c>
      <c r="E14" s="17" t="s">
        <v>7</v>
      </c>
      <c r="F14" s="18" t="s">
        <v>15</v>
      </c>
      <c r="G14" s="19" t="s">
        <v>3</v>
      </c>
      <c r="H14" s="19" t="s">
        <v>4</v>
      </c>
      <c r="J14" s="1" t="s">
        <v>26</v>
      </c>
    </row>
    <row r="15" spans="2:10" ht="72" outlineLevel="3" x14ac:dyDescent="0.3">
      <c r="B15" s="107">
        <v>1</v>
      </c>
      <c r="C15" s="103" t="s">
        <v>25</v>
      </c>
      <c r="D15" s="102" t="s">
        <v>41</v>
      </c>
      <c r="E15" s="103" t="s">
        <v>37</v>
      </c>
      <c r="F15" s="104" t="s">
        <v>50</v>
      </c>
      <c r="G15" s="108">
        <v>5400</v>
      </c>
      <c r="H15" s="116">
        <f t="shared" ref="H15:H39" si="0">G15/$F$8</f>
        <v>215.547350563816</v>
      </c>
      <c r="J15" s="1" t="s">
        <v>29</v>
      </c>
    </row>
    <row r="16" spans="2:10" ht="57.6" outlineLevel="3" x14ac:dyDescent="0.3">
      <c r="B16" s="109">
        <f>B15+1</f>
        <v>2</v>
      </c>
      <c r="C16" s="106" t="s">
        <v>25</v>
      </c>
      <c r="D16" s="105" t="s">
        <v>41</v>
      </c>
      <c r="E16" s="106" t="s">
        <v>48</v>
      </c>
      <c r="F16" s="106" t="s">
        <v>49</v>
      </c>
      <c r="G16" s="110">
        <v>19500</v>
      </c>
      <c r="H16" s="117">
        <f t="shared" si="0"/>
        <v>778.36543259155781</v>
      </c>
    </row>
    <row r="17" spans="2:8" ht="57.6" outlineLevel="3" x14ac:dyDescent="0.3">
      <c r="B17" s="109">
        <f t="shared" ref="B17:B39" si="1">B16+1</f>
        <v>3</v>
      </c>
      <c r="C17" s="106" t="s">
        <v>25</v>
      </c>
      <c r="D17" s="105" t="s">
        <v>41</v>
      </c>
      <c r="E17" s="106" t="s">
        <v>36</v>
      </c>
      <c r="F17" s="106" t="s">
        <v>39</v>
      </c>
      <c r="G17" s="110">
        <v>48000</v>
      </c>
      <c r="H17" s="117">
        <f t="shared" si="0"/>
        <v>1915.9764494561423</v>
      </c>
    </row>
    <row r="18" spans="2:8" ht="55.2" outlineLevel="3" x14ac:dyDescent="0.3">
      <c r="B18" s="109">
        <f t="shared" si="1"/>
        <v>4</v>
      </c>
      <c r="C18" s="106" t="s">
        <v>25</v>
      </c>
      <c r="D18" s="105" t="s">
        <v>41</v>
      </c>
      <c r="E18" s="106" t="s">
        <v>38</v>
      </c>
      <c r="F18" s="106" t="s">
        <v>40</v>
      </c>
      <c r="G18" s="110">
        <v>10000</v>
      </c>
      <c r="H18" s="117">
        <f t="shared" si="0"/>
        <v>399.16176030336294</v>
      </c>
    </row>
    <row r="19" spans="2:8" ht="82.8" outlineLevel="3" x14ac:dyDescent="0.3">
      <c r="B19" s="109">
        <f t="shared" si="1"/>
        <v>5</v>
      </c>
      <c r="C19" s="106" t="s">
        <v>25</v>
      </c>
      <c r="D19" s="105" t="s">
        <v>42</v>
      </c>
      <c r="E19" s="106" t="s">
        <v>43</v>
      </c>
      <c r="F19" s="106" t="s">
        <v>44</v>
      </c>
      <c r="G19" s="110">
        <v>27000</v>
      </c>
      <c r="H19" s="117">
        <f t="shared" si="0"/>
        <v>1077.73675281908</v>
      </c>
    </row>
    <row r="20" spans="2:8" ht="82.8" outlineLevel="3" x14ac:dyDescent="0.3">
      <c r="B20" s="109">
        <f t="shared" si="1"/>
        <v>6</v>
      </c>
      <c r="C20" s="106" t="s">
        <v>25</v>
      </c>
      <c r="D20" s="105" t="s">
        <v>42</v>
      </c>
      <c r="E20" s="106" t="s">
        <v>45</v>
      </c>
      <c r="F20" s="106" t="s">
        <v>46</v>
      </c>
      <c r="G20" s="110">
        <v>24000</v>
      </c>
      <c r="H20" s="117">
        <f t="shared" si="0"/>
        <v>957.98822472807115</v>
      </c>
    </row>
    <row r="21" spans="2:8" ht="14.4" outlineLevel="3" x14ac:dyDescent="0.3">
      <c r="B21" s="109">
        <f t="shared" si="1"/>
        <v>7</v>
      </c>
      <c r="C21" s="106"/>
      <c r="D21" s="105"/>
      <c r="E21" s="106"/>
      <c r="F21" s="106"/>
      <c r="G21" s="110"/>
      <c r="H21" s="117">
        <f t="shared" si="0"/>
        <v>0</v>
      </c>
    </row>
    <row r="22" spans="2:8" ht="14.4" outlineLevel="3" x14ac:dyDescent="0.3">
      <c r="B22" s="109">
        <f t="shared" si="1"/>
        <v>8</v>
      </c>
      <c r="C22" s="106"/>
      <c r="D22" s="105"/>
      <c r="E22" s="106"/>
      <c r="F22" s="106"/>
      <c r="G22" s="110"/>
      <c r="H22" s="117">
        <f t="shared" si="0"/>
        <v>0</v>
      </c>
    </row>
    <row r="23" spans="2:8" ht="14.4" outlineLevel="3" x14ac:dyDescent="0.3">
      <c r="B23" s="109">
        <f t="shared" si="1"/>
        <v>9</v>
      </c>
      <c r="C23" s="106"/>
      <c r="D23" s="105"/>
      <c r="E23" s="106"/>
      <c r="F23" s="106"/>
      <c r="G23" s="110"/>
      <c r="H23" s="117">
        <f t="shared" si="0"/>
        <v>0</v>
      </c>
    </row>
    <row r="24" spans="2:8" ht="14.4" outlineLevel="3" x14ac:dyDescent="0.3">
      <c r="B24" s="109">
        <f t="shared" si="1"/>
        <v>10</v>
      </c>
      <c r="C24" s="106"/>
      <c r="D24" s="105"/>
      <c r="E24" s="106"/>
      <c r="F24" s="106"/>
      <c r="G24" s="110"/>
      <c r="H24" s="117">
        <f t="shared" si="0"/>
        <v>0</v>
      </c>
    </row>
    <row r="25" spans="2:8" ht="14.4" outlineLevel="3" x14ac:dyDescent="0.3">
      <c r="B25" s="109">
        <f t="shared" si="1"/>
        <v>11</v>
      </c>
      <c r="C25" s="106"/>
      <c r="D25" s="105"/>
      <c r="E25" s="106"/>
      <c r="F25" s="106"/>
      <c r="G25" s="110"/>
      <c r="H25" s="117">
        <f t="shared" si="0"/>
        <v>0</v>
      </c>
    </row>
    <row r="26" spans="2:8" ht="14.4" outlineLevel="3" x14ac:dyDescent="0.3">
      <c r="B26" s="109">
        <f t="shared" si="1"/>
        <v>12</v>
      </c>
      <c r="C26" s="106"/>
      <c r="D26" s="105"/>
      <c r="E26" s="106"/>
      <c r="F26" s="106"/>
      <c r="G26" s="110"/>
      <c r="H26" s="117">
        <f t="shared" si="0"/>
        <v>0</v>
      </c>
    </row>
    <row r="27" spans="2:8" ht="14.4" outlineLevel="3" x14ac:dyDescent="0.3">
      <c r="B27" s="109">
        <f t="shared" si="1"/>
        <v>13</v>
      </c>
      <c r="C27" s="106"/>
      <c r="D27" s="105"/>
      <c r="E27" s="106"/>
      <c r="F27" s="106"/>
      <c r="G27" s="110"/>
      <c r="H27" s="117">
        <f t="shared" si="0"/>
        <v>0</v>
      </c>
    </row>
    <row r="28" spans="2:8" ht="14.4" outlineLevel="3" x14ac:dyDescent="0.3">
      <c r="B28" s="109">
        <f t="shared" si="1"/>
        <v>14</v>
      </c>
      <c r="C28" s="106"/>
      <c r="D28" s="105"/>
      <c r="E28" s="106"/>
      <c r="F28" s="106"/>
      <c r="G28" s="110"/>
      <c r="H28" s="117">
        <f t="shared" si="0"/>
        <v>0</v>
      </c>
    </row>
    <row r="29" spans="2:8" ht="14.4" outlineLevel="3" x14ac:dyDescent="0.3">
      <c r="B29" s="109">
        <f t="shared" si="1"/>
        <v>15</v>
      </c>
      <c r="C29" s="106"/>
      <c r="D29" s="105"/>
      <c r="E29" s="106"/>
      <c r="F29" s="106"/>
      <c r="G29" s="111"/>
      <c r="H29" s="117">
        <f t="shared" si="0"/>
        <v>0</v>
      </c>
    </row>
    <row r="30" spans="2:8" ht="14.4" outlineLevel="3" x14ac:dyDescent="0.3">
      <c r="B30" s="109">
        <f t="shared" si="1"/>
        <v>16</v>
      </c>
      <c r="C30" s="106"/>
      <c r="D30" s="105"/>
      <c r="E30" s="106"/>
      <c r="F30" s="106"/>
      <c r="G30" s="111"/>
      <c r="H30" s="117">
        <f t="shared" si="0"/>
        <v>0</v>
      </c>
    </row>
    <row r="31" spans="2:8" ht="14.4" outlineLevel="3" x14ac:dyDescent="0.3">
      <c r="B31" s="109">
        <f t="shared" si="1"/>
        <v>17</v>
      </c>
      <c r="C31" s="106"/>
      <c r="D31" s="105"/>
      <c r="E31" s="106"/>
      <c r="F31" s="106"/>
      <c r="G31" s="111"/>
      <c r="H31" s="117">
        <f t="shared" si="0"/>
        <v>0</v>
      </c>
    </row>
    <row r="32" spans="2:8" ht="14.4" outlineLevel="3" x14ac:dyDescent="0.3">
      <c r="B32" s="109">
        <f t="shared" si="1"/>
        <v>18</v>
      </c>
      <c r="C32" s="106"/>
      <c r="D32" s="105"/>
      <c r="E32" s="106"/>
      <c r="F32" s="106"/>
      <c r="G32" s="111"/>
      <c r="H32" s="117">
        <f t="shared" si="0"/>
        <v>0</v>
      </c>
    </row>
    <row r="33" spans="2:10" ht="14.4" outlineLevel="3" x14ac:dyDescent="0.3">
      <c r="B33" s="109">
        <f t="shared" si="1"/>
        <v>19</v>
      </c>
      <c r="C33" s="106"/>
      <c r="D33" s="105"/>
      <c r="E33" s="106"/>
      <c r="F33" s="106"/>
      <c r="G33" s="111"/>
      <c r="H33" s="117">
        <f t="shared" si="0"/>
        <v>0</v>
      </c>
    </row>
    <row r="34" spans="2:10" ht="14.4" outlineLevel="3" x14ac:dyDescent="0.3">
      <c r="B34" s="109">
        <f t="shared" si="1"/>
        <v>20</v>
      </c>
      <c r="C34" s="106"/>
      <c r="D34" s="105"/>
      <c r="E34" s="106"/>
      <c r="F34" s="106"/>
      <c r="G34" s="111"/>
      <c r="H34" s="117">
        <f t="shared" si="0"/>
        <v>0</v>
      </c>
    </row>
    <row r="35" spans="2:10" ht="14.4" outlineLevel="3" x14ac:dyDescent="0.3">
      <c r="B35" s="109">
        <f t="shared" si="1"/>
        <v>21</v>
      </c>
      <c r="C35" s="106"/>
      <c r="D35" s="105"/>
      <c r="E35" s="106"/>
      <c r="F35" s="106"/>
      <c r="G35" s="111"/>
      <c r="H35" s="117">
        <f t="shared" si="0"/>
        <v>0</v>
      </c>
    </row>
    <row r="36" spans="2:10" ht="14.4" outlineLevel="3" x14ac:dyDescent="0.3">
      <c r="B36" s="109">
        <f t="shared" si="1"/>
        <v>22</v>
      </c>
      <c r="C36" s="106"/>
      <c r="D36" s="105"/>
      <c r="E36" s="106"/>
      <c r="F36" s="106"/>
      <c r="G36" s="111"/>
      <c r="H36" s="117">
        <f t="shared" si="0"/>
        <v>0</v>
      </c>
    </row>
    <row r="37" spans="2:10" ht="14.4" outlineLevel="3" x14ac:dyDescent="0.3">
      <c r="B37" s="109">
        <f t="shared" si="1"/>
        <v>23</v>
      </c>
      <c r="C37" s="106"/>
      <c r="D37" s="105"/>
      <c r="E37" s="106"/>
      <c r="F37" s="106"/>
      <c r="G37" s="111"/>
      <c r="H37" s="117">
        <f t="shared" si="0"/>
        <v>0</v>
      </c>
    </row>
    <row r="38" spans="2:10" ht="14.4" outlineLevel="3" x14ac:dyDescent="0.3">
      <c r="B38" s="109">
        <f t="shared" si="1"/>
        <v>24</v>
      </c>
      <c r="C38" s="112"/>
      <c r="D38" s="113"/>
      <c r="E38" s="114"/>
      <c r="F38" s="114"/>
      <c r="G38" s="111"/>
      <c r="H38" s="117">
        <f t="shared" si="0"/>
        <v>0</v>
      </c>
    </row>
    <row r="39" spans="2:10" ht="15" outlineLevel="3" thickBot="1" x14ac:dyDescent="0.35">
      <c r="B39" s="109">
        <f t="shared" si="1"/>
        <v>25</v>
      </c>
      <c r="C39" s="114"/>
      <c r="D39" s="113"/>
      <c r="E39" s="114"/>
      <c r="F39" s="114"/>
      <c r="G39" s="115"/>
      <c r="H39" s="118">
        <f t="shared" si="0"/>
        <v>0</v>
      </c>
    </row>
    <row r="40" spans="2:10" ht="39.9" customHeight="1" outlineLevel="2" thickBot="1" x14ac:dyDescent="0.35">
      <c r="B40" s="87" t="s">
        <v>10</v>
      </c>
      <c r="C40" s="88"/>
      <c r="D40" s="88"/>
      <c r="E40" s="89"/>
      <c r="F40" s="44"/>
      <c r="G40" s="27">
        <f>SUM(G15:G39)</f>
        <v>133900</v>
      </c>
      <c r="H40" s="27">
        <f>SUM(H15:H39)</f>
        <v>5344.7759704620303</v>
      </c>
    </row>
    <row r="41" spans="2:10" ht="39.9" customHeight="1" outlineLevel="2" thickBot="1" x14ac:dyDescent="0.35">
      <c r="B41" s="87" t="s">
        <v>32</v>
      </c>
      <c r="C41" s="88"/>
      <c r="D41" s="88"/>
      <c r="E41" s="89"/>
      <c r="F41" s="44"/>
      <c r="G41" s="45" t="s">
        <v>34</v>
      </c>
      <c r="H41" s="46"/>
      <c r="J41" s="1" t="s">
        <v>33</v>
      </c>
    </row>
    <row r="42" spans="2:10" ht="39.9" customHeight="1" outlineLevel="2" x14ac:dyDescent="0.3">
      <c r="B42" s="72" t="s">
        <v>24</v>
      </c>
      <c r="C42" s="73"/>
      <c r="D42" s="73"/>
      <c r="E42" s="74"/>
      <c r="F42" s="33"/>
      <c r="G42" s="20">
        <f>IF(G41="ano / tak",G40*0.2,0)</f>
        <v>0</v>
      </c>
      <c r="H42" s="20">
        <f>G42/F8</f>
        <v>0</v>
      </c>
      <c r="J42" s="1" t="s">
        <v>34</v>
      </c>
    </row>
    <row r="43" spans="2:10" ht="39.9" customHeight="1" outlineLevel="2" x14ac:dyDescent="0.3">
      <c r="B43" s="75" t="s">
        <v>35</v>
      </c>
      <c r="C43" s="76"/>
      <c r="D43" s="76"/>
      <c r="E43" s="77"/>
      <c r="F43" s="21"/>
      <c r="G43" s="22">
        <f>G42*0.15</f>
        <v>0</v>
      </c>
      <c r="H43" s="20">
        <f>G43/F8</f>
        <v>0</v>
      </c>
    </row>
    <row r="44" spans="2:10" ht="39.9" customHeight="1" outlineLevel="2" thickBot="1" x14ac:dyDescent="0.35">
      <c r="B44" s="78" t="s">
        <v>27</v>
      </c>
      <c r="C44" s="79"/>
      <c r="D44" s="79"/>
      <c r="E44" s="80"/>
      <c r="F44" s="47"/>
      <c r="G44" s="48">
        <f>G42*0.15</f>
        <v>0</v>
      </c>
      <c r="H44" s="49">
        <f>G44/F8</f>
        <v>0</v>
      </c>
    </row>
    <row r="45" spans="2:10" ht="39.9" customHeight="1" outlineLevel="1" thickBot="1" x14ac:dyDescent="0.35">
      <c r="B45" s="26" t="s">
        <v>11</v>
      </c>
      <c r="C45" s="50"/>
      <c r="D45" s="50"/>
      <c r="E45" s="51"/>
      <c r="F45" s="44"/>
      <c r="G45" s="27">
        <f>SUM(G40:G44)</f>
        <v>133900</v>
      </c>
      <c r="H45" s="27">
        <f>SUM(H40:H44)</f>
        <v>5344.7759704620303</v>
      </c>
    </row>
    <row r="46" spans="2:10" ht="11.25" customHeight="1" outlineLevel="1" thickBot="1" x14ac:dyDescent="0.35">
      <c r="B46" s="8"/>
      <c r="C46" s="8"/>
      <c r="D46" s="8"/>
      <c r="E46" s="8"/>
      <c r="F46" s="8"/>
      <c r="H46" s="8"/>
    </row>
    <row r="47" spans="2:10" ht="39.9" customHeight="1" outlineLevel="1" thickBot="1" x14ac:dyDescent="0.35">
      <c r="B47" s="23" t="s">
        <v>5</v>
      </c>
      <c r="C47" s="24"/>
      <c r="D47" s="24"/>
      <c r="E47" s="24"/>
      <c r="F47" s="24"/>
      <c r="G47" s="36"/>
      <c r="H47" s="13"/>
    </row>
    <row r="48" spans="2:10" ht="39.9" customHeight="1" outlineLevel="1" thickBot="1" x14ac:dyDescent="0.35">
      <c r="B48" s="93" t="s">
        <v>7</v>
      </c>
      <c r="C48" s="94"/>
      <c r="D48" s="94"/>
      <c r="E48" s="95"/>
      <c r="F48" s="25" t="s">
        <v>16</v>
      </c>
      <c r="G48" s="37" t="s">
        <v>3</v>
      </c>
      <c r="H48" s="19" t="s">
        <v>4</v>
      </c>
    </row>
    <row r="49" spans="2:8" ht="13.8" outlineLevel="2" x14ac:dyDescent="0.3">
      <c r="B49" s="96"/>
      <c r="C49" s="97"/>
      <c r="D49" s="97"/>
      <c r="E49" s="98"/>
      <c r="F49" s="2"/>
      <c r="G49" s="3"/>
      <c r="H49" s="39">
        <f>G49/$F$8</f>
        <v>0</v>
      </c>
    </row>
    <row r="50" spans="2:8" ht="13.8" outlineLevel="2" x14ac:dyDescent="0.3">
      <c r="B50" s="99"/>
      <c r="C50" s="100"/>
      <c r="D50" s="100"/>
      <c r="E50" s="101"/>
      <c r="F50" s="4"/>
      <c r="G50" s="5"/>
      <c r="H50" s="40">
        <f>G50/$F$8</f>
        <v>0</v>
      </c>
    </row>
    <row r="51" spans="2:8" ht="13.8" outlineLevel="2" x14ac:dyDescent="0.3">
      <c r="B51" s="99"/>
      <c r="C51" s="100"/>
      <c r="D51" s="100"/>
      <c r="E51" s="101"/>
      <c r="F51" s="4"/>
      <c r="G51" s="5"/>
      <c r="H51" s="40">
        <f>G51/$F$8</f>
        <v>0</v>
      </c>
    </row>
    <row r="52" spans="2:8" ht="14.4" outlineLevel="2" thickBot="1" x14ac:dyDescent="0.35">
      <c r="B52" s="90"/>
      <c r="C52" s="91"/>
      <c r="D52" s="91"/>
      <c r="E52" s="92"/>
      <c r="F52" s="6"/>
      <c r="G52" s="7"/>
      <c r="H52" s="41">
        <f>G52/$F$8</f>
        <v>0</v>
      </c>
    </row>
    <row r="53" spans="2:8" ht="39.9" customHeight="1" outlineLevel="1" thickBot="1" x14ac:dyDescent="0.35">
      <c r="B53" s="14" t="s">
        <v>13</v>
      </c>
      <c r="C53" s="14"/>
      <c r="D53" s="14"/>
      <c r="E53" s="26"/>
      <c r="F53" s="44"/>
      <c r="G53" s="27">
        <f>SUM(G49:G52)</f>
        <v>0</v>
      </c>
      <c r="H53" s="27">
        <f>SUM(H49:H52)</f>
        <v>0</v>
      </c>
    </row>
    <row r="54" spans="2:8" ht="12.75" customHeight="1" outlineLevel="1" thickBot="1" x14ac:dyDescent="0.35">
      <c r="B54" s="8"/>
      <c r="C54" s="8"/>
      <c r="D54" s="8"/>
      <c r="E54" s="10"/>
      <c r="F54" s="8"/>
      <c r="G54" s="28"/>
      <c r="H54" s="28"/>
    </row>
    <row r="55" spans="2:8" ht="39.9" customHeight="1" thickBot="1" x14ac:dyDescent="0.35">
      <c r="B55" s="42" t="s">
        <v>12</v>
      </c>
      <c r="C55" s="43"/>
      <c r="D55" s="43"/>
      <c r="E55" s="29"/>
      <c r="F55" s="44"/>
      <c r="G55" s="30">
        <f>G53+G45</f>
        <v>133900</v>
      </c>
      <c r="H55" s="31">
        <f>H53+H45</f>
        <v>5344.7759704620303</v>
      </c>
    </row>
    <row r="56" spans="2:8" ht="39.9" customHeight="1" x14ac:dyDescent="0.3"/>
    <row r="57" spans="2:8" ht="39.9" customHeight="1" x14ac:dyDescent="0.3">
      <c r="E57" s="35"/>
      <c r="G57" s="38"/>
    </row>
  </sheetData>
  <sheetProtection algorithmName="SHA-512" hashValue="bHTThZTOFKB0Pf2yHhFfrj+/2cpXeL4vDbsT0A7VVX++pvCPQ63YypCq6VZfUSABJ1EIZFRb78GXEDgYMipUNA==" saltValue="ABo2LR/3qrciAbNzXvCPoQ==" spinCount="100000" sheet="1" objects="1" scenarios="1" insertRows="0"/>
  <dataConsolidate/>
  <mergeCells count="24">
    <mergeCell ref="B52:E52"/>
    <mergeCell ref="B48:E48"/>
    <mergeCell ref="B49:E49"/>
    <mergeCell ref="B50:E50"/>
    <mergeCell ref="B51:E51"/>
    <mergeCell ref="B42:E42"/>
    <mergeCell ref="B43:E43"/>
    <mergeCell ref="B44:E44"/>
    <mergeCell ref="B8:E8"/>
    <mergeCell ref="B9:H9"/>
    <mergeCell ref="B10:E10"/>
    <mergeCell ref="B41:E41"/>
    <mergeCell ref="B40:E40"/>
    <mergeCell ref="E1:H1"/>
    <mergeCell ref="F7:H7"/>
    <mergeCell ref="F8:H8"/>
    <mergeCell ref="F5:H5"/>
    <mergeCell ref="F6:H6"/>
    <mergeCell ref="B2:H2"/>
    <mergeCell ref="B3:H3"/>
    <mergeCell ref="B4:H4"/>
    <mergeCell ref="B5:E5"/>
    <mergeCell ref="B6:E6"/>
    <mergeCell ref="B7:E7"/>
  </mergeCells>
  <dataValidations count="3">
    <dataValidation type="list" allowBlank="1" showInputMessage="1" showErrorMessage="1" sqref="F5:H5" xr:uid="{00000000-0002-0000-0000-000000000000}">
      <formula1>$J$5:$J$8</formula1>
    </dataValidation>
    <dataValidation type="list" allowBlank="1" showInputMessage="1" showErrorMessage="1" sqref="C15:C39" xr:uid="{00000000-0002-0000-0000-000001000000}">
      <formula1>$J$12:$J$15</formula1>
    </dataValidation>
    <dataValidation type="list" allowBlank="1" showInputMessage="1" showErrorMessage="1" sqref="G41" xr:uid="{00000000-0002-0000-0000-000002000000}">
      <formula1>$J$41:$J$42</formula1>
    </dataValidation>
  </dataValidations>
  <hyperlinks>
    <hyperlink ref="B10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2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DRAFT BUDGET</vt:lpstr>
      <vt:lpstr>'DRAFT BUDGET'!Obszar_wydruku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Beata Jedrzejak</cp:lastModifiedBy>
  <cp:lastPrinted>2023-01-10T09:21:09Z</cp:lastPrinted>
  <dcterms:created xsi:type="dcterms:W3CDTF">2022-09-21T07:05:17Z</dcterms:created>
  <dcterms:modified xsi:type="dcterms:W3CDTF">2025-02-11T18:31:50Z</dcterms:modified>
</cp:coreProperties>
</file>